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7795" windowHeight="11835"/>
  </bookViews>
  <sheets>
    <sheet name="Retribusi" sheetId="1" r:id="rId1"/>
  </sheets>
  <definedNames>
    <definedName name="_xlnm.Print_Area" localSheetId="0">Retribusi!$C$1:$G$53</definedName>
  </definedNames>
  <calcPr calcId="144525"/>
</workbook>
</file>

<file path=xl/calcChain.xml><?xml version="1.0" encoding="utf-8"?>
<calcChain xmlns="http://schemas.openxmlformats.org/spreadsheetml/2006/main">
  <c r="G53" i="1" l="1"/>
  <c r="G41" i="1"/>
  <c r="G24" i="1"/>
  <c r="G25" i="1"/>
  <c r="G6" i="1"/>
  <c r="G42" i="1"/>
  <c r="G44" i="1"/>
  <c r="G46" i="1"/>
  <c r="G49" i="1"/>
  <c r="G51" i="1"/>
  <c r="G38" i="1"/>
  <c r="F38" i="1"/>
  <c r="G31" i="1"/>
  <c r="F51" i="1"/>
  <c r="F49" i="1"/>
  <c r="F46" i="1"/>
  <c r="F44" i="1"/>
  <c r="F42" i="1"/>
  <c r="F35" i="1"/>
  <c r="F33" i="1"/>
  <c r="F31" i="1"/>
  <c r="F25" i="1"/>
  <c r="F21" i="1"/>
  <c r="G17" i="1"/>
  <c r="F17" i="1"/>
  <c r="G14" i="1"/>
  <c r="F14" i="1"/>
  <c r="G12" i="1"/>
  <c r="F12" i="1"/>
  <c r="G10" i="1"/>
  <c r="F10" i="1"/>
  <c r="G7" i="1"/>
  <c r="F7" i="1"/>
  <c r="F41" i="1" l="1"/>
  <c r="F6" i="1"/>
  <c r="F24" i="1"/>
  <c r="F53" i="1" l="1"/>
</calcChain>
</file>

<file path=xl/sharedStrings.xml><?xml version="1.0" encoding="utf-8"?>
<sst xmlns="http://schemas.openxmlformats.org/spreadsheetml/2006/main" count="99" uniqueCount="68">
  <si>
    <t xml:space="preserve">Jenis Retribusi </t>
  </si>
  <si>
    <t>(1)</t>
  </si>
  <si>
    <t>(2)</t>
  </si>
  <si>
    <t>(6)</t>
  </si>
  <si>
    <t>(7)</t>
  </si>
  <si>
    <t>Retribusi Jasa Umum</t>
  </si>
  <si>
    <t>1.</t>
  </si>
  <si>
    <t>a.</t>
  </si>
  <si>
    <t>Pelayanan Kesehatan di Puskesmas</t>
  </si>
  <si>
    <t>b.</t>
  </si>
  <si>
    <t>Pelayanan Kesehatan di Rumah Sakit</t>
  </si>
  <si>
    <t>Retribusi Pelayanan Persampahan / Kebersihan</t>
  </si>
  <si>
    <t>Pengangkutan Sampah dari Sumbernya / Lokasi Pembuangan Sementara</t>
  </si>
  <si>
    <t>3.</t>
  </si>
  <si>
    <t>Retribusi Pelayanan Parkir di Tepi Jalan Umum</t>
  </si>
  <si>
    <t>Penyediaan Pelayanan Parkir di Tepi Jalan Umum</t>
  </si>
  <si>
    <t>4.</t>
  </si>
  <si>
    <t>Retribusi Pelayanan Pasar</t>
  </si>
  <si>
    <t>Pelataran</t>
  </si>
  <si>
    <t>Kios</t>
  </si>
  <si>
    <t>5.</t>
  </si>
  <si>
    <t>Retribusi Uji Berkala Kendaraan Bermotor</t>
  </si>
  <si>
    <t>Retribusi PKM - Mobil Penumpang - Minibus</t>
  </si>
  <si>
    <t>PKB Mobl Barang / Beban - Light Truck</t>
  </si>
  <si>
    <t>c.</t>
  </si>
  <si>
    <t>PKB Mobl Barang / Beban - Truck</t>
  </si>
  <si>
    <t>6.</t>
  </si>
  <si>
    <t>Retribusi Pengendalian Menara Telekomunikasi</t>
  </si>
  <si>
    <t>Pemanfaatan Ruang untuk Menara Telekomunikasi</t>
  </si>
  <si>
    <t>7.</t>
  </si>
  <si>
    <t>Retribusi Tera/Tera Ulang</t>
  </si>
  <si>
    <t>Retribusi Jasa Usaha</t>
  </si>
  <si>
    <t>Retribusi Pemakaian Kekayaan Daerah</t>
  </si>
  <si>
    <t>Penyewaan Tanah dan Bangunan</t>
  </si>
  <si>
    <t>Laboratorium</t>
  </si>
  <si>
    <t>d.</t>
  </si>
  <si>
    <t>Mes Pemda</t>
  </si>
  <si>
    <t>2.</t>
  </si>
  <si>
    <t>Retribusi Terminal</t>
  </si>
  <si>
    <t>Pelayanan Penyediaan Tempat Parkir Untuk Kendaraan Penumpang dan Bis</t>
  </si>
  <si>
    <t>Retribusi Pelayanan Pelabuhan</t>
  </si>
  <si>
    <t>Pelayanan Jasa Kepelabuhan</t>
  </si>
  <si>
    <t>Retribusi Penyeberangan Air</t>
  </si>
  <si>
    <t>Pelayanan Penyebrangan Orang</t>
  </si>
  <si>
    <t>Pelayanan Penyebrangan Barang</t>
  </si>
  <si>
    <t>Retribusi Penjualan Produk Usaha Daerah</t>
  </si>
  <si>
    <t>Penjualan Hasil Produksi Usaha Daerah</t>
  </si>
  <si>
    <t>Retribusi Perizinan Tertentu</t>
  </si>
  <si>
    <t>Retribusi Perizinan Mendirikan Bangunan</t>
  </si>
  <si>
    <t>Pemberian Izin Mendirikan Bangunan</t>
  </si>
  <si>
    <t>Retribusi Izin Tempat Penjualan Minuman Beralkohol</t>
  </si>
  <si>
    <t>Pemberian Izin Tempat Penjualan Minuman Beralkohol</t>
  </si>
  <si>
    <t>Retribusi Izin Gangguan</t>
  </si>
  <si>
    <t>Pemberian Izin Gangguan Tempat Usaha / Kegiatan Kepada Orang Pribadi</t>
  </si>
  <si>
    <t>Pemberian Izin Gangguan Tempat Usaha / Kegiatan Kepada Badan</t>
  </si>
  <si>
    <t>Retribusi Izin Trayek</t>
  </si>
  <si>
    <t>Pemberian Izin Trayek Kepada Badan</t>
  </si>
  <si>
    <t>Retribusi Perpanjangan Izin Memperkerjakan Tenaga Kerja Asing</t>
  </si>
  <si>
    <t>Perpanjangan Pemberian IMTA Kepada Pemberi Kerja Tenaga Kerja Asing</t>
  </si>
  <si>
    <t>TOTAL RETRIBUSI</t>
  </si>
  <si>
    <t>Pendapatan Retribusi Daerah Berdasarkan Jenis Retribusi di Kabupaten Sekadau Tahun 2020-2021</t>
  </si>
  <si>
    <t>A</t>
  </si>
  <si>
    <t>RETRIBUSI DAERAH</t>
  </si>
  <si>
    <t xml:space="preserve">Retribusi Pelayanan Kesehatan </t>
  </si>
  <si>
    <t>Pemakaian Kendaraan Bermotor</t>
  </si>
  <si>
    <t>Pasar Grosir dan/atau Pertokoan</t>
  </si>
  <si>
    <t>e.</t>
  </si>
  <si>
    <t>Bibit atau Benih 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</si>
</sst>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p&quot;* #,##0_);_(&quot;Rp&quot;* \(#,##0\);_(&quot;Rp&quot;* &quot;-&quot;_);_(@_)"/>
    <numFmt numFmtId="165" formatCode="&quot;Rp&quot;#,##0.00_);[Red]\(&quot;Rp&quot;#,##0.00\)"/>
  </numFmts>
  <fonts count="9">
    <font>
      <sz val="11"/>
      <color theme="1"/>
      <name val="Calibri"/>
    </font>
    <font>
      <sz val="11"/>
      <color theme="1"/>
      <name val="Cambria"/>
    </font>
    <font>
      <b/>
      <sz val="14"/>
      <color theme="1"/>
      <name val="Cambria"/>
    </font>
    <font>
      <b/>
      <sz val="11"/>
      <color rgb="FF000000"/>
      <name val="Cambria"/>
    </font>
    <font>
      <b/>
      <sz val="11"/>
      <color theme="1"/>
      <name val="Cambria"/>
    </font>
    <font>
      <sz val="11"/>
      <name val="Calibri"/>
    </font>
    <font>
      <sz val="11"/>
      <color rgb="FF000000"/>
      <name val="Cambria"/>
    </font>
    <font>
      <b/>
      <sz val="11"/>
      <color theme="1"/>
      <name val="Cambria"/>
      <family val="1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rgb="FFC2D69B"/>
        <bgColor rgb="FFC2D69B"/>
      </patternFill>
    </fill>
    <fill>
      <patternFill patternType="solid">
        <fgColor rgb="FF92D050"/>
        <bgColor rgb="FFFDE9D9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1" fillId="3" borderId="5" xfId="0" quotePrefix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 wrapText="1"/>
    </xf>
    <xf numFmtId="164" fontId="4" fillId="0" borderId="5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0" fontId="1" fillId="0" borderId="5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5" xfId="0" applyFont="1" applyBorder="1" applyAlignment="1"/>
    <xf numFmtId="0" fontId="3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/>
    <xf numFmtId="164" fontId="4" fillId="0" borderId="5" xfId="0" applyNumberFormat="1" applyFont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164" fontId="3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0" fontId="4" fillId="4" borderId="2" xfId="0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vertical="center" wrapText="1"/>
    </xf>
    <xf numFmtId="0" fontId="1" fillId="3" borderId="6" xfId="0" quotePrefix="1" applyFont="1" applyFill="1" applyBorder="1" applyAlignment="1">
      <alignment horizontal="center" vertical="center" wrapText="1"/>
    </xf>
    <xf numFmtId="0" fontId="1" fillId="3" borderId="8" xfId="0" quotePrefix="1" applyFont="1" applyFill="1" applyBorder="1" applyAlignment="1">
      <alignment horizontal="center" vertical="center" wrapText="1"/>
    </xf>
    <xf numFmtId="0" fontId="5" fillId="0" borderId="9" xfId="0" applyFont="1" applyBorder="1"/>
    <xf numFmtId="0" fontId="3" fillId="4" borderId="1" xfId="0" applyFont="1" applyFill="1" applyBorder="1" applyAlignment="1">
      <alignment horizontal="left" vertical="center" wrapText="1"/>
    </xf>
    <xf numFmtId="0" fontId="5" fillId="0" borderId="11" xfId="0" applyFont="1" applyBorder="1"/>
    <xf numFmtId="0" fontId="1" fillId="5" borderId="14" xfId="0" quotePrefix="1" applyFont="1" applyFill="1" applyBorder="1" applyAlignment="1">
      <alignment horizontal="center" vertical="center" wrapText="1"/>
    </xf>
    <xf numFmtId="0" fontId="1" fillId="5" borderId="4" xfId="0" quotePrefix="1" applyFont="1" applyFill="1" applyBorder="1" applyAlignment="1">
      <alignment horizontal="center" vertical="center" wrapText="1"/>
    </xf>
    <xf numFmtId="0" fontId="1" fillId="5" borderId="5" xfId="0" quotePrefix="1" applyFont="1" applyFill="1" applyBorder="1" applyAlignment="1">
      <alignment horizontal="center" vertical="center" wrapText="1"/>
    </xf>
    <xf numFmtId="0" fontId="1" fillId="5" borderId="15" xfId="0" quotePrefix="1" applyFont="1" applyFill="1" applyBorder="1" applyAlignment="1">
      <alignment horizontal="left" vertical="center" wrapText="1"/>
    </xf>
    <xf numFmtId="0" fontId="1" fillId="5" borderId="16" xfId="0" quotePrefix="1" applyFont="1" applyFill="1" applyBorder="1" applyAlignment="1">
      <alignment horizontal="left" vertical="center" wrapText="1"/>
    </xf>
    <xf numFmtId="3" fontId="1" fillId="0" borderId="5" xfId="0" applyNumberFormat="1" applyFont="1" applyBorder="1"/>
    <xf numFmtId="3" fontId="7" fillId="0" borderId="5" xfId="0" applyNumberFormat="1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164" fontId="7" fillId="0" borderId="5" xfId="0" applyNumberFormat="1" applyFont="1" applyBorder="1"/>
    <xf numFmtId="0" fontId="6" fillId="0" borderId="0" xfId="0" applyFont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164" fontId="7" fillId="2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1003"/>
  <sheetViews>
    <sheetView tabSelected="1" view="pageBreakPreview" zoomScale="90" zoomScaleNormal="100" zoomScaleSheetLayoutView="90" workbookViewId="0">
      <selection activeCell="Q53" sqref="Q53"/>
    </sheetView>
  </sheetViews>
  <sheetFormatPr defaultColWidth="14.42578125" defaultRowHeight="15" customHeight="1"/>
  <cols>
    <col min="1" max="2" width="9.140625" style="4" customWidth="1"/>
    <col min="3" max="3" width="4.85546875" style="4" customWidth="1"/>
    <col min="4" max="4" width="4.42578125" style="4" customWidth="1"/>
    <col min="5" max="5" width="70" style="4" customWidth="1"/>
    <col min="6" max="6" width="25.140625" style="4" customWidth="1"/>
    <col min="7" max="7" width="27.140625" style="4" customWidth="1"/>
    <col min="8" max="23" width="8.7109375" style="4" customWidth="1"/>
    <col min="24" max="16384" width="14.42578125" style="4"/>
  </cols>
  <sheetData>
    <row r="1" spans="1:23" ht="25.5" customHeight="1">
      <c r="A1" s="1"/>
      <c r="B1" s="1"/>
      <c r="C1" s="2" t="s">
        <v>60</v>
      </c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8.5" customHeight="1">
      <c r="A2" s="1"/>
      <c r="B2" s="1"/>
      <c r="C2" s="5"/>
      <c r="D2" s="5"/>
      <c r="E2" s="5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34.5" customHeight="1">
      <c r="A3" s="1"/>
      <c r="B3" s="1"/>
      <c r="C3" s="7" t="s">
        <v>0</v>
      </c>
      <c r="D3" s="8"/>
      <c r="E3" s="9"/>
      <c r="F3" s="10">
        <v>2020</v>
      </c>
      <c r="G3" s="10">
        <v>2021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1.75" customHeight="1">
      <c r="A4" s="1"/>
      <c r="B4" s="1"/>
      <c r="C4" s="43" t="s">
        <v>1</v>
      </c>
      <c r="D4" s="44" t="s">
        <v>2</v>
      </c>
      <c r="E4" s="45"/>
      <c r="F4" s="11" t="s">
        <v>3</v>
      </c>
      <c r="G4" s="11" t="s">
        <v>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.75" customHeight="1">
      <c r="A5" s="1"/>
      <c r="B5" s="1"/>
      <c r="C5" s="48" t="s">
        <v>61</v>
      </c>
      <c r="D5" s="51" t="s">
        <v>62</v>
      </c>
      <c r="E5" s="52"/>
      <c r="F5" s="49"/>
      <c r="G5" s="5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4" customHeight="1">
      <c r="A6" s="1"/>
      <c r="B6" s="1"/>
      <c r="C6" s="1"/>
      <c r="D6" s="46" t="s">
        <v>5</v>
      </c>
      <c r="E6" s="47"/>
      <c r="F6" s="12">
        <f t="shared" ref="F6" si="0">F7+F10+F12+F14+F17+F21+F23</f>
        <v>527496400</v>
      </c>
      <c r="G6" s="59">
        <f>G7+G10+G12+G14+G17+G21+G23</f>
        <v>580930500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9.5" customHeight="1">
      <c r="A7" s="1"/>
      <c r="B7" s="1"/>
      <c r="C7" s="13" t="s">
        <v>6</v>
      </c>
      <c r="D7" s="14" t="s">
        <v>63</v>
      </c>
      <c r="E7" s="9"/>
      <c r="F7" s="15">
        <f t="shared" ref="F7" si="1">SUM(F8:F9)</f>
        <v>211315200</v>
      </c>
      <c r="G7" s="16">
        <f>SUM(G8)</f>
        <v>188459000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9.5" customHeight="1">
      <c r="A8" s="1"/>
      <c r="B8" s="1"/>
      <c r="C8" s="17"/>
      <c r="D8" s="18" t="s">
        <v>7</v>
      </c>
      <c r="E8" s="19" t="s">
        <v>8</v>
      </c>
      <c r="F8" s="21">
        <v>211315200</v>
      </c>
      <c r="G8" s="21">
        <v>188459000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9.5" customHeight="1">
      <c r="A9" s="1"/>
      <c r="B9" s="1"/>
      <c r="C9" s="17"/>
      <c r="D9" s="18" t="s">
        <v>9</v>
      </c>
      <c r="E9" s="19" t="s">
        <v>10</v>
      </c>
      <c r="F9" s="21">
        <v>0</v>
      </c>
      <c r="G9" s="21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9.5" customHeight="1">
      <c r="A10" s="1"/>
      <c r="B10" s="1"/>
      <c r="C10" s="23">
        <v>2</v>
      </c>
      <c r="D10" s="24" t="s">
        <v>11</v>
      </c>
      <c r="E10" s="9"/>
      <c r="F10" s="15">
        <f t="shared" ref="F10:G10" si="2">SUM(F11)</f>
        <v>43841000</v>
      </c>
      <c r="G10" s="16">
        <f t="shared" si="2"/>
        <v>87140000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9.5" customHeight="1">
      <c r="A11" s="1"/>
      <c r="B11" s="1"/>
      <c r="C11" s="23"/>
      <c r="D11" s="18" t="s">
        <v>7</v>
      </c>
      <c r="E11" s="19" t="s">
        <v>12</v>
      </c>
      <c r="F11" s="21">
        <v>43841000</v>
      </c>
      <c r="G11" s="21">
        <v>87140000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9.5" customHeight="1">
      <c r="A12" s="1"/>
      <c r="B12" s="1"/>
      <c r="C12" s="23" t="s">
        <v>13</v>
      </c>
      <c r="D12" s="24" t="s">
        <v>14</v>
      </c>
      <c r="E12" s="9"/>
      <c r="F12" s="15">
        <f t="shared" ref="F12:G12" si="3">SUM(F13)</f>
        <v>17050000</v>
      </c>
      <c r="G12" s="16">
        <f t="shared" si="3"/>
        <v>22310000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9.5" customHeight="1">
      <c r="A13" s="1"/>
      <c r="B13" s="1"/>
      <c r="C13" s="23"/>
      <c r="D13" s="18" t="s">
        <v>7</v>
      </c>
      <c r="E13" s="19" t="s">
        <v>15</v>
      </c>
      <c r="F13" s="21">
        <v>17050000</v>
      </c>
      <c r="G13" s="21">
        <v>22310000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9.5" customHeight="1">
      <c r="A14" s="1"/>
      <c r="B14" s="1"/>
      <c r="C14" s="23" t="s">
        <v>16</v>
      </c>
      <c r="D14" s="24" t="s">
        <v>17</v>
      </c>
      <c r="E14" s="9"/>
      <c r="F14" s="15">
        <f t="shared" ref="F14" si="4">SUM(F15:F16)</f>
        <v>49200000</v>
      </c>
      <c r="G14" s="25">
        <f>SUM(G15:G16)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9.5" customHeight="1">
      <c r="A15" s="1"/>
      <c r="B15" s="1"/>
      <c r="C15" s="23"/>
      <c r="D15" s="18" t="s">
        <v>7</v>
      </c>
      <c r="E15" s="19" t="s">
        <v>18</v>
      </c>
      <c r="F15" s="21">
        <v>0</v>
      </c>
      <c r="G15" s="25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9.5" customHeight="1">
      <c r="A16" s="1"/>
      <c r="B16" s="1"/>
      <c r="C16" s="26"/>
      <c r="D16" s="27" t="s">
        <v>9</v>
      </c>
      <c r="E16" s="28" t="s">
        <v>19</v>
      </c>
      <c r="F16" s="21">
        <v>49200000</v>
      </c>
      <c r="G16" s="25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9.5" customHeight="1">
      <c r="A17" s="1"/>
      <c r="B17" s="1"/>
      <c r="C17" s="23" t="s">
        <v>20</v>
      </c>
      <c r="D17" s="24" t="s">
        <v>21</v>
      </c>
      <c r="E17" s="9"/>
      <c r="F17" s="15">
        <f t="shared" ref="F17:G17" si="5">SUM(F18:F20)</f>
        <v>38635000</v>
      </c>
      <c r="G17" s="15">
        <f t="shared" si="5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9.5" customHeight="1">
      <c r="A18" s="1"/>
      <c r="B18" s="1"/>
      <c r="C18" s="26"/>
      <c r="D18" s="29" t="s">
        <v>7</v>
      </c>
      <c r="E18" s="30" t="s">
        <v>22</v>
      </c>
      <c r="F18" s="21">
        <v>38635000</v>
      </c>
      <c r="G18" s="2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9.5" customHeight="1">
      <c r="A19" s="1"/>
      <c r="B19" s="1"/>
      <c r="C19" s="26"/>
      <c r="D19" s="18" t="s">
        <v>9</v>
      </c>
      <c r="E19" s="19" t="s">
        <v>23</v>
      </c>
      <c r="F19" s="21">
        <v>0</v>
      </c>
      <c r="G19" s="2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9.5" customHeight="1">
      <c r="A20" s="1"/>
      <c r="B20" s="1"/>
      <c r="C20" s="26"/>
      <c r="D20" s="18" t="s">
        <v>24</v>
      </c>
      <c r="E20" s="19" t="s">
        <v>25</v>
      </c>
      <c r="F20" s="21">
        <v>0</v>
      </c>
      <c r="G20" s="2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9.5" customHeight="1">
      <c r="A21" s="1"/>
      <c r="B21" s="1"/>
      <c r="C21" s="26" t="s">
        <v>26</v>
      </c>
      <c r="D21" s="24" t="s">
        <v>27</v>
      </c>
      <c r="E21" s="9"/>
      <c r="F21" s="15">
        <f t="shared" ref="F21" si="6">SUM(F22)</f>
        <v>101200000</v>
      </c>
      <c r="G21" s="54">
        <v>202400000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9.5" customHeight="1">
      <c r="A22" s="1"/>
      <c r="B22" s="1"/>
      <c r="C22" s="26"/>
      <c r="D22" s="29" t="s">
        <v>7</v>
      </c>
      <c r="E22" s="19" t="s">
        <v>28</v>
      </c>
      <c r="F22" s="21">
        <v>101200000</v>
      </c>
      <c r="G22" s="31">
        <v>202400000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9.5" customHeight="1">
      <c r="A23" s="1"/>
      <c r="B23" s="1"/>
      <c r="C23" s="26" t="s">
        <v>29</v>
      </c>
      <c r="D23" s="24" t="s">
        <v>30</v>
      </c>
      <c r="E23" s="9"/>
      <c r="F23" s="32">
        <v>66255200</v>
      </c>
      <c r="G23" s="54">
        <v>80621500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9.5" customHeight="1">
      <c r="A24" s="1"/>
      <c r="B24" s="1"/>
      <c r="C24" s="1"/>
      <c r="D24" s="33" t="s">
        <v>31</v>
      </c>
      <c r="E24" s="9"/>
      <c r="F24" s="12">
        <f>SUM(F25+F31+F33+F35+F38)</f>
        <v>523510000</v>
      </c>
      <c r="G24" s="59">
        <f>G25+G31+G33+G35+G38</f>
        <v>568149800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9.5" customHeight="1">
      <c r="A25" s="1"/>
      <c r="B25" s="1"/>
      <c r="C25" s="13" t="s">
        <v>6</v>
      </c>
      <c r="D25" s="24" t="s">
        <v>32</v>
      </c>
      <c r="E25" s="9"/>
      <c r="F25" s="34">
        <f>SUM(F26:F30)</f>
        <v>467800000</v>
      </c>
      <c r="G25" s="60">
        <f>SUM(G26:G30)</f>
        <v>507494300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9.5" customHeight="1">
      <c r="A26" s="1"/>
      <c r="B26" s="1"/>
      <c r="C26" s="17"/>
      <c r="D26" s="29" t="s">
        <v>7</v>
      </c>
      <c r="E26" s="19" t="s">
        <v>33</v>
      </c>
      <c r="F26" s="36">
        <v>0</v>
      </c>
      <c r="G26" s="53">
        <v>4850000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9.5" customHeight="1">
      <c r="A27" s="1"/>
      <c r="B27" s="1"/>
      <c r="C27" s="17"/>
      <c r="D27" s="18" t="s">
        <v>9</v>
      </c>
      <c r="E27" s="19" t="s">
        <v>34</v>
      </c>
      <c r="F27" s="36">
        <v>302125000</v>
      </c>
      <c r="G27" s="53">
        <v>274319300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9.5" customHeight="1">
      <c r="A28" s="1"/>
      <c r="B28" s="1"/>
      <c r="C28" s="17"/>
      <c r="D28" s="18" t="s">
        <v>24</v>
      </c>
      <c r="E28" s="56" t="s">
        <v>64</v>
      </c>
      <c r="F28" s="36">
        <v>107475000</v>
      </c>
      <c r="G28" s="53">
        <v>168000000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9.5" customHeight="1">
      <c r="A29" s="1"/>
      <c r="B29" s="1"/>
      <c r="C29" s="17"/>
      <c r="D29" s="55" t="s">
        <v>35</v>
      </c>
      <c r="E29" s="56" t="s">
        <v>65</v>
      </c>
      <c r="F29" s="36">
        <v>49200000</v>
      </c>
      <c r="G29" s="53">
        <v>60325000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9.5" customHeight="1">
      <c r="A30" s="1"/>
      <c r="B30" s="1"/>
      <c r="C30" s="17"/>
      <c r="D30" s="55" t="s">
        <v>66</v>
      </c>
      <c r="E30" s="19" t="s">
        <v>36</v>
      </c>
      <c r="F30" s="36">
        <v>9000000</v>
      </c>
      <c r="G30" s="5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9.5" customHeight="1">
      <c r="A31" s="1"/>
      <c r="B31" s="1"/>
      <c r="C31" s="23" t="s">
        <v>37</v>
      </c>
      <c r="D31" s="24" t="s">
        <v>38</v>
      </c>
      <c r="E31" s="9"/>
      <c r="F31" s="34">
        <f t="shared" ref="F31" si="7">SUM(F32)</f>
        <v>3277000</v>
      </c>
      <c r="G31" s="57">
        <f>G32</f>
        <v>3893000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9.5" customHeight="1">
      <c r="A32" s="1"/>
      <c r="B32" s="1"/>
      <c r="C32" s="17"/>
      <c r="D32" s="29" t="s">
        <v>7</v>
      </c>
      <c r="E32" s="19" t="s">
        <v>39</v>
      </c>
      <c r="F32" s="36">
        <v>3277000</v>
      </c>
      <c r="G32" s="36">
        <v>3893000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9.5" customHeight="1">
      <c r="A33" s="1"/>
      <c r="B33" s="1"/>
      <c r="C33" s="23" t="s">
        <v>13</v>
      </c>
      <c r="D33" s="24" t="s">
        <v>40</v>
      </c>
      <c r="E33" s="9"/>
      <c r="F33" s="34">
        <f t="shared" ref="F33" si="8">SUM(F34)</f>
        <v>0</v>
      </c>
      <c r="G33" s="2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9.5" customHeight="1">
      <c r="A34" s="1"/>
      <c r="B34" s="1"/>
      <c r="C34" s="17"/>
      <c r="D34" s="29" t="s">
        <v>7</v>
      </c>
      <c r="E34" s="19" t="s">
        <v>41</v>
      </c>
      <c r="F34" s="36"/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9.5" customHeight="1">
      <c r="A35" s="1"/>
      <c r="B35" s="1"/>
      <c r="C35" s="23" t="s">
        <v>16</v>
      </c>
      <c r="D35" s="24" t="s">
        <v>42</v>
      </c>
      <c r="E35" s="9"/>
      <c r="F35" s="34">
        <f t="shared" ref="F35" si="9">SUM(F36)</f>
        <v>0</v>
      </c>
      <c r="G35" s="2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9.5" customHeight="1">
      <c r="A36" s="1"/>
      <c r="B36" s="1"/>
      <c r="C36" s="17"/>
      <c r="D36" s="29" t="s">
        <v>7</v>
      </c>
      <c r="E36" s="19" t="s">
        <v>43</v>
      </c>
      <c r="F36" s="36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9.5" customHeight="1">
      <c r="A37" s="1"/>
      <c r="B37" s="1"/>
      <c r="C37" s="17"/>
      <c r="D37" s="18" t="s">
        <v>9</v>
      </c>
      <c r="E37" s="19" t="s">
        <v>44</v>
      </c>
      <c r="F37" s="35">
        <v>0</v>
      </c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9.5" customHeight="1">
      <c r="A38" s="1"/>
      <c r="B38" s="1"/>
      <c r="C38" s="23" t="s">
        <v>20</v>
      </c>
      <c r="D38" s="24" t="s">
        <v>45</v>
      </c>
      <c r="E38" s="9"/>
      <c r="F38" s="34">
        <f>SUM(F39:F40)</f>
        <v>52433000</v>
      </c>
      <c r="G38" s="34">
        <f>SUM(G39:G40)</f>
        <v>56762500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9.5" customHeight="1">
      <c r="A39" s="1"/>
      <c r="B39" s="1"/>
      <c r="C39" s="17"/>
      <c r="D39" s="29" t="s">
        <v>7</v>
      </c>
      <c r="E39" s="19" t="s">
        <v>46</v>
      </c>
      <c r="F39" s="36">
        <v>52433000</v>
      </c>
      <c r="G39" s="36">
        <v>50892500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9.5" customHeight="1">
      <c r="A40" s="1"/>
      <c r="B40" s="1"/>
      <c r="C40" s="58"/>
      <c r="D40" s="55" t="s">
        <v>9</v>
      </c>
      <c r="E40" s="56" t="s">
        <v>67</v>
      </c>
      <c r="F40" s="36">
        <v>0</v>
      </c>
      <c r="G40" s="36">
        <v>5870000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9.5" customHeight="1">
      <c r="A41" s="1"/>
      <c r="B41" s="1"/>
      <c r="C41" s="1"/>
      <c r="D41" s="37" t="s">
        <v>47</v>
      </c>
      <c r="E41" s="9"/>
      <c r="F41" s="38">
        <f t="shared" ref="F41" si="10">SUM(F42+F44+F46+F49+F51)</f>
        <v>624428000</v>
      </c>
      <c r="G41" s="59">
        <f>G42+G44+G46+G49+G51</f>
        <v>508160350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9.5" customHeight="1">
      <c r="A42" s="1"/>
      <c r="B42" s="1"/>
      <c r="C42" s="39" t="s">
        <v>6</v>
      </c>
      <c r="D42" s="24" t="s">
        <v>48</v>
      </c>
      <c r="E42" s="9"/>
      <c r="F42" s="32">
        <f t="shared" ref="F42:G42" si="11">SUM(F43)</f>
        <v>397830800</v>
      </c>
      <c r="G42" s="32">
        <f t="shared" si="11"/>
        <v>352900750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9.5" customHeight="1">
      <c r="A43" s="1"/>
      <c r="B43" s="1"/>
      <c r="C43" s="40"/>
      <c r="D43" s="18" t="s">
        <v>7</v>
      </c>
      <c r="E43" s="19" t="s">
        <v>49</v>
      </c>
      <c r="F43" s="21">
        <v>397830800</v>
      </c>
      <c r="G43" s="21">
        <v>352900750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9.5" customHeight="1">
      <c r="A44" s="1"/>
      <c r="B44" s="1"/>
      <c r="C44" s="23" t="s">
        <v>37</v>
      </c>
      <c r="D44" s="24" t="s">
        <v>50</v>
      </c>
      <c r="E44" s="9"/>
      <c r="F44" s="32">
        <f t="shared" ref="F44:G44" si="12">SUM(F45)</f>
        <v>0</v>
      </c>
      <c r="G44" s="32">
        <f t="shared" si="12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9.5" customHeight="1">
      <c r="A45" s="1"/>
      <c r="B45" s="1"/>
      <c r="C45" s="17"/>
      <c r="D45" s="18" t="s">
        <v>7</v>
      </c>
      <c r="E45" s="19" t="s">
        <v>51</v>
      </c>
      <c r="F45" s="20"/>
      <c r="G45" s="2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9.5" customHeight="1">
      <c r="A46" s="1"/>
      <c r="B46" s="1"/>
      <c r="C46" s="23" t="s">
        <v>13</v>
      </c>
      <c r="D46" s="24" t="s">
        <v>52</v>
      </c>
      <c r="E46" s="9"/>
      <c r="F46" s="15">
        <f t="shared" ref="F46:G46" si="13">SUM(F47:F48)</f>
        <v>0</v>
      </c>
      <c r="G46" s="15">
        <f t="shared" si="13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9.5" customHeight="1">
      <c r="A47" s="1"/>
      <c r="B47" s="1"/>
      <c r="C47" s="17"/>
      <c r="D47" s="18" t="s">
        <v>7</v>
      </c>
      <c r="E47" s="19" t="s">
        <v>53</v>
      </c>
      <c r="F47" s="20"/>
      <c r="G47" s="2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9.5" customHeight="1">
      <c r="A48" s="1"/>
      <c r="B48" s="1"/>
      <c r="C48" s="17"/>
      <c r="D48" s="18" t="s">
        <v>9</v>
      </c>
      <c r="E48" s="19" t="s">
        <v>54</v>
      </c>
      <c r="F48" s="20"/>
      <c r="G48" s="2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9.5" customHeight="1">
      <c r="A49" s="1"/>
      <c r="B49" s="1"/>
      <c r="C49" s="23" t="s">
        <v>16</v>
      </c>
      <c r="D49" s="24" t="s">
        <v>55</v>
      </c>
      <c r="E49" s="9"/>
      <c r="F49" s="32">
        <f t="shared" ref="F49:G49" si="14">SUM(F50)</f>
        <v>0</v>
      </c>
      <c r="G49" s="32">
        <f t="shared" si="14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9.5" customHeight="1">
      <c r="A50" s="1"/>
      <c r="B50" s="1"/>
      <c r="C50" s="17"/>
      <c r="D50" s="18" t="s">
        <v>7</v>
      </c>
      <c r="E50" s="19" t="s">
        <v>56</v>
      </c>
      <c r="F50" s="20"/>
      <c r="G50" s="2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9.5" customHeight="1">
      <c r="A51" s="1"/>
      <c r="B51" s="1"/>
      <c r="C51" s="23" t="s">
        <v>20</v>
      </c>
      <c r="D51" s="24" t="s">
        <v>57</v>
      </c>
      <c r="E51" s="9"/>
      <c r="F51" s="32">
        <f t="shared" ref="F51:G51" si="15">SUM(F52)</f>
        <v>226597200</v>
      </c>
      <c r="G51" s="32">
        <f t="shared" si="15"/>
        <v>155259600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9.5" customHeight="1">
      <c r="A52" s="1"/>
      <c r="B52" s="1"/>
      <c r="C52" s="41"/>
      <c r="D52" s="18" t="s">
        <v>7</v>
      </c>
      <c r="E52" s="19" t="s">
        <v>58</v>
      </c>
      <c r="F52" s="21">
        <v>226597200</v>
      </c>
      <c r="G52" s="21">
        <v>155259600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53.25" customHeight="1">
      <c r="A53" s="1"/>
      <c r="B53" s="1"/>
      <c r="C53" s="7" t="s">
        <v>59</v>
      </c>
      <c r="D53" s="8"/>
      <c r="E53" s="9"/>
      <c r="F53" s="42">
        <f>F6+F24+F41</f>
        <v>1675434400</v>
      </c>
      <c r="G53" s="61">
        <f>G6+G24+G41</f>
        <v>1657240650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</sheetData>
  <mergeCells count="25">
    <mergeCell ref="D42:E42"/>
    <mergeCell ref="D44:E44"/>
    <mergeCell ref="D46:E46"/>
    <mergeCell ref="D49:E49"/>
    <mergeCell ref="D51:E51"/>
    <mergeCell ref="C53:E53"/>
    <mergeCell ref="D25:E25"/>
    <mergeCell ref="D31:E31"/>
    <mergeCell ref="D33:E33"/>
    <mergeCell ref="D35:E35"/>
    <mergeCell ref="D38:E38"/>
    <mergeCell ref="D41:E41"/>
    <mergeCell ref="D12:E12"/>
    <mergeCell ref="D14:E14"/>
    <mergeCell ref="D17:E17"/>
    <mergeCell ref="D21:E21"/>
    <mergeCell ref="D23:E23"/>
    <mergeCell ref="D24:E24"/>
    <mergeCell ref="C1:G1"/>
    <mergeCell ref="C3:E3"/>
    <mergeCell ref="D4:E4"/>
    <mergeCell ref="D6:E6"/>
    <mergeCell ref="D7:E7"/>
    <mergeCell ref="D10:E10"/>
    <mergeCell ref="D5:E5"/>
  </mergeCells>
  <pageMargins left="0.7" right="0.7" top="0.75" bottom="0.75" header="0" footer="0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Retribusi</vt:lpstr>
      <vt:lpstr>Retribusi!Print_Area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2022-07-06T05:32:32Z</dcterms:created>
  <dcterms:modified xsi:type="dcterms:W3CDTF">2022-07-06T06:12:51Z</dcterms:modified>
</cp:coreProperties>
</file>