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Retribusi" sheetId="1" r:id="rId1"/>
  </sheets>
  <externalReferences>
    <externalReference r:id="rId2"/>
  </externalReferences>
  <definedNames>
    <definedName name="_xlnm.Print_Area" localSheetId="0">Retribusi!$A$1:$I$50</definedName>
  </definedNames>
  <calcPr calcId="145621"/>
</workbook>
</file>

<file path=xl/calcChain.xml><?xml version="1.0" encoding="utf-8"?>
<calcChain xmlns="http://schemas.openxmlformats.org/spreadsheetml/2006/main">
  <c r="I48" i="1" l="1"/>
  <c r="H48" i="1"/>
  <c r="G48" i="1"/>
  <c r="F48" i="1"/>
  <c r="E48" i="1"/>
  <c r="D48" i="1"/>
  <c r="I46" i="1"/>
  <c r="H46" i="1"/>
  <c r="G46" i="1"/>
  <c r="F46" i="1"/>
  <c r="E46" i="1"/>
  <c r="D46" i="1"/>
  <c r="I43" i="1"/>
  <c r="H43" i="1"/>
  <c r="G43" i="1"/>
  <c r="F43" i="1"/>
  <c r="E43" i="1"/>
  <c r="D43" i="1"/>
  <c r="I41" i="1"/>
  <c r="H41" i="1"/>
  <c r="G41" i="1"/>
  <c r="F41" i="1"/>
  <c r="F38" i="1" s="1"/>
  <c r="E41" i="1"/>
  <c r="D41" i="1"/>
  <c r="I39" i="1"/>
  <c r="H39" i="1"/>
  <c r="H38" i="1" s="1"/>
  <c r="G39" i="1"/>
  <c r="F39" i="1"/>
  <c r="E39" i="1"/>
  <c r="E38" i="1" s="1"/>
  <c r="D39" i="1"/>
  <c r="I36" i="1"/>
  <c r="H36" i="1"/>
  <c r="G36" i="1"/>
  <c r="F36" i="1"/>
  <c r="E36" i="1"/>
  <c r="D36" i="1"/>
  <c r="I33" i="1"/>
  <c r="H33" i="1"/>
  <c r="G33" i="1"/>
  <c r="F33" i="1"/>
  <c r="E33" i="1"/>
  <c r="D33" i="1"/>
  <c r="I31" i="1"/>
  <c r="H31" i="1"/>
  <c r="G31" i="1"/>
  <c r="F31" i="1"/>
  <c r="E31" i="1"/>
  <c r="D31" i="1"/>
  <c r="I29" i="1"/>
  <c r="H29" i="1"/>
  <c r="G29" i="1"/>
  <c r="F29" i="1"/>
  <c r="E29" i="1"/>
  <c r="D29" i="1"/>
  <c r="I24" i="1"/>
  <c r="I23" i="1" s="1"/>
  <c r="H24" i="1"/>
  <c r="H23" i="1" s="1"/>
  <c r="G24" i="1"/>
  <c r="F24" i="1"/>
  <c r="E24" i="1"/>
  <c r="E23" i="1" s="1"/>
  <c r="D24" i="1"/>
  <c r="D23" i="1" s="1"/>
  <c r="I20" i="1"/>
  <c r="H20" i="1"/>
  <c r="G20" i="1"/>
  <c r="F20" i="1"/>
  <c r="E20" i="1"/>
  <c r="D20" i="1"/>
  <c r="I16" i="1"/>
  <c r="H16" i="1"/>
  <c r="G16" i="1"/>
  <c r="F16" i="1"/>
  <c r="E16" i="1"/>
  <c r="D16" i="1"/>
  <c r="I13" i="1"/>
  <c r="H13" i="1"/>
  <c r="G13" i="1"/>
  <c r="F13" i="1"/>
  <c r="E13" i="1"/>
  <c r="D13" i="1"/>
  <c r="I11" i="1"/>
  <c r="H11" i="1"/>
  <c r="G11" i="1"/>
  <c r="F11" i="1"/>
  <c r="E11" i="1"/>
  <c r="D11" i="1"/>
  <c r="I9" i="1"/>
  <c r="H9" i="1"/>
  <c r="G9" i="1"/>
  <c r="G5" i="1" s="1"/>
  <c r="F9" i="1"/>
  <c r="E9" i="1"/>
  <c r="D9" i="1"/>
  <c r="I6" i="1"/>
  <c r="I5" i="1" s="1"/>
  <c r="H6" i="1"/>
  <c r="G6" i="1"/>
  <c r="F6" i="1"/>
  <c r="F5" i="1" s="1"/>
  <c r="E6" i="1"/>
  <c r="E5" i="1" s="1"/>
  <c r="D6" i="1"/>
  <c r="I38" i="1" l="1"/>
  <c r="I50" i="1" s="1"/>
  <c r="F23" i="1"/>
  <c r="D5" i="1"/>
  <c r="H5" i="1"/>
  <c r="D38" i="1"/>
  <c r="D50" i="1" s="1"/>
  <c r="G38" i="1"/>
  <c r="E50" i="1"/>
  <c r="G23" i="1"/>
  <c r="G50" i="1" s="1"/>
  <c r="F50" i="1"/>
  <c r="H50" i="1"/>
</calcChain>
</file>

<file path=xl/sharedStrings.xml><?xml version="1.0" encoding="utf-8"?>
<sst xmlns="http://schemas.openxmlformats.org/spreadsheetml/2006/main" count="107" uniqueCount="69">
  <si>
    <t xml:space="preserve">Jenis Retribusi </t>
  </si>
  <si>
    <t>(1)</t>
  </si>
  <si>
    <t>(2)</t>
  </si>
  <si>
    <t>(3)</t>
  </si>
  <si>
    <t>(4)</t>
  </si>
  <si>
    <t>(5)</t>
  </si>
  <si>
    <t>(6)</t>
  </si>
  <si>
    <t>(7)</t>
  </si>
  <si>
    <t>(8)</t>
  </si>
  <si>
    <t>Retribusi Jasa Umum</t>
  </si>
  <si>
    <t>1.</t>
  </si>
  <si>
    <t>Retribusi Pelayanan Kesehatan (Puskesmas)</t>
  </si>
  <si>
    <t>a.</t>
  </si>
  <si>
    <t>Pelayanan Kesehatan di Puskesmas</t>
  </si>
  <si>
    <t>b.</t>
  </si>
  <si>
    <t>Pelayanan Kesehatan di Rumah Sakit</t>
  </si>
  <si>
    <t>Retribusi Pelayanan Persampahan / Kebersihan</t>
  </si>
  <si>
    <t>Pengangkutan Sampah dari Sumbernya / Lokasi Pembuangan Sementara</t>
  </si>
  <si>
    <t>3.</t>
  </si>
  <si>
    <t>Retribusi Pelayanan Parkir di Tepi Jalan Umum</t>
  </si>
  <si>
    <t>Retribusi Jasa Usaha</t>
  </si>
  <si>
    <t>Penyediaan Pelayanan Parkir di Tepi Jalan Umum</t>
  </si>
  <si>
    <t>Retribusi Perizinan Tertentu</t>
  </si>
  <si>
    <t>4.</t>
  </si>
  <si>
    <t>Retribusi Pelayanan Pasar</t>
  </si>
  <si>
    <t>Pelataran</t>
  </si>
  <si>
    <t>Kios</t>
  </si>
  <si>
    <t>5.</t>
  </si>
  <si>
    <t>Retribusi Uji Berkala Kendaraan Bermotor</t>
  </si>
  <si>
    <t>Retribusi PKM - Mobil Penumpang - Minibus</t>
  </si>
  <si>
    <t>PKB Mobl Barang / Beban - Light Truck</t>
  </si>
  <si>
    <t>c.</t>
  </si>
  <si>
    <t>PKB Mobl Barang / Beban - Truck</t>
  </si>
  <si>
    <t>6.</t>
  </si>
  <si>
    <t>Retribusi Pengendalian Menara Telekomunikasi</t>
  </si>
  <si>
    <t>Pemanfaatan Ruang untuk Menara Telekomunikasi</t>
  </si>
  <si>
    <t>7.</t>
  </si>
  <si>
    <t>Retribusi Tera/Tera Ulang</t>
  </si>
  <si>
    <t>Retribusi Pemakaian Kekayaan Daerah</t>
  </si>
  <si>
    <t>Penyewaan Tanah dan Bangunan</t>
  </si>
  <si>
    <t>Laboratorium</t>
  </si>
  <si>
    <t>Pemakaian Alat Berat</t>
  </si>
  <si>
    <t>d.</t>
  </si>
  <si>
    <t>Mes Pemda</t>
  </si>
  <si>
    <t>2.</t>
  </si>
  <si>
    <t>Retribusi Terminal</t>
  </si>
  <si>
    <t>Pelayanan Penyediaan Tempat Parkir Untuk Kendaraan Penumpang dan Bis</t>
  </si>
  <si>
    <t>Retribusi Pelayanan Pelabuhan</t>
  </si>
  <si>
    <t>Pelayanan Jasa Kepelabuhan</t>
  </si>
  <si>
    <t>Retribusi Penyeberangan Air</t>
  </si>
  <si>
    <t>Pelayanan Penyebrangan Orang</t>
  </si>
  <si>
    <t>Pelayanan Penyebrangan Barang</t>
  </si>
  <si>
    <t>Retribusi Penjualan Produk Usaha Daerah</t>
  </si>
  <si>
    <t>Penjualan Hasil Produksi Usaha Daerah</t>
  </si>
  <si>
    <t>Retribusi Perizinan Mendirikan Bangunan</t>
  </si>
  <si>
    <t>Pemberian Izin Mendirikan Bangunan</t>
  </si>
  <si>
    <t>Retribusi Izin Tempat Penjualan Minuman Beralkohol</t>
  </si>
  <si>
    <t>Pemberian Izin Tempat Penjualan Minuman Beralkohol</t>
  </si>
  <si>
    <t xml:space="preserve"> Rp                               -   </t>
  </si>
  <si>
    <t xml:space="preserve"> Rp                        -   </t>
  </si>
  <si>
    <t>Retribusi Izin Gangguan</t>
  </si>
  <si>
    <t>Pemberian Izin Gangguan Tempat Usaha / Kegiatan Kepada Orang Pribadi</t>
  </si>
  <si>
    <t>Pemberian Izin Gangguan Tempat Usaha / Kegiatan Kepada Badan</t>
  </si>
  <si>
    <t>Retribusi Izin Trayek</t>
  </si>
  <si>
    <t>Pemberian Izin Trayek Kepada Badan</t>
  </si>
  <si>
    <t>Retribusi Perpanjangan Izin Memperkerjakan Tenaga Kerja Asing</t>
  </si>
  <si>
    <t>Perpanjangan Pemberian IMTA Kepada Pemberi Kerja Tenaga Kerja Asing</t>
  </si>
  <si>
    <t>TOTAL RETRIBUSI</t>
  </si>
  <si>
    <t xml:space="preserve">DATA REALISASI PENDAPATAN RETRIBUSI DAERAH KABUPATEN SEKADAU TAHUN 2015-2020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</si>
</sst>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p&quot;* #,##0_);_(&quot;Rp&quot;* \(#,##0\);_(&quot;Rp&quot;* &quot;-&quot;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3" borderId="8" xfId="0" quotePrefix="1" applyFont="1" applyFill="1" applyBorder="1" applyAlignment="1">
      <alignment horizontal="center" vertical="center" wrapText="1"/>
    </xf>
    <xf numFmtId="0" fontId="5" fillId="3" borderId="0" xfId="0" quotePrefix="1" applyFont="1" applyFill="1" applyBorder="1" applyAlignment="1">
      <alignment horizontal="center" vertical="center" wrapText="1"/>
    </xf>
    <xf numFmtId="0" fontId="5" fillId="3" borderId="0" xfId="0" quotePrefix="1" applyFont="1" applyFill="1" applyBorder="1" applyAlignment="1">
      <alignment horizontal="center" vertical="center" wrapText="1"/>
    </xf>
    <xf numFmtId="0" fontId="5" fillId="3" borderId="9" xfId="0" quotePrefix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3" fontId="6" fillId="4" borderId="0" xfId="1" applyNumberFormat="1" applyFont="1" applyFill="1" applyBorder="1" applyAlignment="1">
      <alignment vertical="center" wrapText="1"/>
    </xf>
    <xf numFmtId="3" fontId="6" fillId="4" borderId="9" xfId="1" applyNumberFormat="1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3" fontId="7" fillId="0" borderId="0" xfId="1" applyNumberFormat="1" applyFont="1" applyBorder="1" applyAlignment="1">
      <alignment vertical="center" wrapText="1"/>
    </xf>
    <xf numFmtId="3" fontId="7" fillId="0" borderId="9" xfId="1" applyNumberFormat="1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3" fontId="5" fillId="0" borderId="0" xfId="1" applyNumberFormat="1" applyFont="1" applyBorder="1" applyAlignment="1">
      <alignment vertical="center" wrapText="1"/>
    </xf>
    <xf numFmtId="3" fontId="5" fillId="0" borderId="9" xfId="1" applyNumberFormat="1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3" fontId="7" fillId="0" borderId="0" xfId="1" quotePrefix="1" applyNumberFormat="1" applyFont="1" applyBorder="1" applyAlignment="1">
      <alignment vertical="center" wrapText="1"/>
    </xf>
    <xf numFmtId="3" fontId="7" fillId="0" borderId="0" xfId="1" applyNumberFormat="1" applyFont="1" applyBorder="1" applyAlignment="1">
      <alignment vertical="top" wrapText="1"/>
    </xf>
    <xf numFmtId="3" fontId="7" fillId="0" borderId="9" xfId="1" applyNumberFormat="1" applyFont="1" applyBorder="1" applyAlignment="1">
      <alignment vertical="top" wrapText="1"/>
    </xf>
    <xf numFmtId="3" fontId="5" fillId="0" borderId="0" xfId="1" applyNumberFormat="1" applyFont="1" applyBorder="1"/>
    <xf numFmtId="3" fontId="5" fillId="0" borderId="0" xfId="1" applyNumberFormat="1" applyFont="1" applyBorder="1" applyAlignment="1">
      <alignment vertical="top" wrapText="1"/>
    </xf>
    <xf numFmtId="3" fontId="5" fillId="0" borderId="9" xfId="1" applyNumberFormat="1" applyFont="1" applyBorder="1" applyAlignment="1">
      <alignment vertical="top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4" fillId="4" borderId="0" xfId="1" applyNumberFormat="1" applyFont="1" applyFill="1" applyBorder="1" applyAlignment="1">
      <alignment vertical="center" wrapText="1"/>
    </xf>
    <xf numFmtId="3" fontId="4" fillId="4" borderId="9" xfId="1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vertical="center" wrapText="1"/>
    </xf>
    <xf numFmtId="3" fontId="5" fillId="0" borderId="9" xfId="1" applyNumberFormat="1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vertical="center" wrapText="1"/>
    </xf>
    <xf numFmtId="3" fontId="4" fillId="2" borderId="11" xfId="1" applyNumberFormat="1" applyFont="1" applyFill="1" applyBorder="1" applyAlignment="1">
      <alignment vertical="center" wrapText="1"/>
    </xf>
  </cellXfs>
  <cellStyles count="2">
    <cellStyle name="Currency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ku%20Statistik%20Sektoral%20Pemerintah%20Daerah%20Kabupaten%20Sekadau%20Tahun%202021/DATA%20siap%20olah%202021/8.%20Badan%20Pengelolaan%20Retribusi%20dan%20Pajak%20Daera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ibusi"/>
      <sheetName val="Pajak"/>
    </sheetNames>
    <sheetDataSet>
      <sheetData sheetId="0">
        <row r="4">
          <cell r="F4">
            <v>2015</v>
          </cell>
          <cell r="G4">
            <v>2016</v>
          </cell>
          <cell r="H4">
            <v>2017</v>
          </cell>
          <cell r="I4">
            <v>2018</v>
          </cell>
          <cell r="J4">
            <v>2019</v>
          </cell>
          <cell r="K4">
            <v>2020</v>
          </cell>
        </row>
        <row r="11">
          <cell r="M11" t="str">
            <v>Retribusi Jasa Umum</v>
          </cell>
          <cell r="N11">
            <v>0.84</v>
          </cell>
          <cell r="O11">
            <v>0.66</v>
          </cell>
          <cell r="P11">
            <v>0.78</v>
          </cell>
          <cell r="Q11">
            <v>0.6</v>
          </cell>
          <cell r="R11">
            <v>0.75</v>
          </cell>
          <cell r="S11">
            <v>0.53</v>
          </cell>
        </row>
        <row r="12">
          <cell r="M12" t="str">
            <v>Retribusi Jasa Usaha</v>
          </cell>
          <cell r="N12">
            <v>1.08</v>
          </cell>
          <cell r="O12">
            <v>1.43</v>
          </cell>
          <cell r="P12">
            <v>0.86</v>
          </cell>
          <cell r="Q12">
            <v>1.19</v>
          </cell>
          <cell r="R12">
            <v>0.76</v>
          </cell>
          <cell r="S12">
            <v>0.47</v>
          </cell>
        </row>
        <row r="13">
          <cell r="M13" t="str">
            <v>Retribusi Perizinan Tertentu</v>
          </cell>
          <cell r="N13">
            <v>0.71</v>
          </cell>
          <cell r="O13">
            <v>0.57999999999999996</v>
          </cell>
          <cell r="P13">
            <v>0.41</v>
          </cell>
          <cell r="Q13">
            <v>0.5</v>
          </cell>
          <cell r="R13">
            <v>0.43</v>
          </cell>
          <cell r="S13">
            <v>0.62</v>
          </cell>
        </row>
        <row r="52">
          <cell r="M52">
            <v>2.63</v>
          </cell>
          <cell r="N52">
            <v>2.68</v>
          </cell>
          <cell r="O52">
            <v>2.0499999999999998</v>
          </cell>
          <cell r="P52">
            <v>2.2799999999999998</v>
          </cell>
          <cell r="Q52">
            <v>1.94</v>
          </cell>
          <cell r="R52">
            <v>1.63</v>
          </cell>
        </row>
        <row r="53">
          <cell r="N53">
            <v>5.0000000000000266E-2</v>
          </cell>
          <cell r="O53">
            <v>-0.63000000000000034</v>
          </cell>
          <cell r="P53">
            <v>0.22999999999999998</v>
          </cell>
          <cell r="Q53">
            <v>-0.33999999999999986</v>
          </cell>
          <cell r="R53">
            <v>-0.31000000000000005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0"/>
  <sheetViews>
    <sheetView tabSelected="1" view="pageBreakPreview" zoomScale="70" zoomScaleNormal="100" zoomScaleSheetLayoutView="70" workbookViewId="0">
      <selection sqref="A1:I1"/>
    </sheetView>
  </sheetViews>
  <sheetFormatPr defaultRowHeight="14.25" x14ac:dyDescent="0.2"/>
  <cols>
    <col min="1" max="1" width="4.85546875" style="1" customWidth="1"/>
    <col min="2" max="2" width="4.42578125" style="1" customWidth="1"/>
    <col min="3" max="3" width="49.42578125" style="1" customWidth="1"/>
    <col min="4" max="4" width="14.42578125" style="1" customWidth="1"/>
    <col min="5" max="5" width="13.5703125" style="1" customWidth="1"/>
    <col min="6" max="6" width="14.5703125" style="1" bestFit="1" customWidth="1"/>
    <col min="7" max="7" width="14.140625" style="1" customWidth="1"/>
    <col min="8" max="8" width="15.85546875" style="1" customWidth="1"/>
    <col min="9" max="9" width="15" style="1" customWidth="1"/>
    <col min="10" max="16384" width="9.140625" style="1"/>
  </cols>
  <sheetData>
    <row r="1" spans="1:9" ht="28.5" customHeight="1" x14ac:dyDescent="0.2">
      <c r="A1" s="2" t="s">
        <v>68</v>
      </c>
      <c r="B1" s="3"/>
      <c r="C1" s="3"/>
      <c r="D1" s="3"/>
      <c r="E1" s="3"/>
      <c r="F1" s="3"/>
      <c r="G1" s="3"/>
      <c r="H1" s="3"/>
      <c r="I1" s="4"/>
    </row>
    <row r="2" spans="1:9" ht="28.5" customHeight="1" x14ac:dyDescent="0.2">
      <c r="A2" s="5"/>
      <c r="B2" s="5"/>
      <c r="C2" s="5"/>
      <c r="D2" s="5"/>
      <c r="E2" s="5"/>
      <c r="F2" s="5"/>
      <c r="G2" s="5"/>
      <c r="H2" s="5"/>
      <c r="I2" s="5"/>
    </row>
    <row r="3" spans="1:9" ht="35.1" customHeight="1" x14ac:dyDescent="0.2">
      <c r="A3" s="6" t="s">
        <v>0</v>
      </c>
      <c r="B3" s="7"/>
      <c r="C3" s="7"/>
      <c r="D3" s="8">
        <v>2015</v>
      </c>
      <c r="E3" s="8">
        <v>2016</v>
      </c>
      <c r="F3" s="8">
        <v>2017</v>
      </c>
      <c r="G3" s="8">
        <v>2018</v>
      </c>
      <c r="H3" s="8">
        <v>2019</v>
      </c>
      <c r="I3" s="9">
        <v>2020</v>
      </c>
    </row>
    <row r="4" spans="1:9" ht="21.75" customHeight="1" x14ac:dyDescent="0.2">
      <c r="A4" s="10" t="s">
        <v>1</v>
      </c>
      <c r="B4" s="11" t="s">
        <v>2</v>
      </c>
      <c r="C4" s="11"/>
      <c r="D4" s="12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3" t="s">
        <v>8</v>
      </c>
    </row>
    <row r="5" spans="1:9" ht="24" customHeight="1" x14ac:dyDescent="0.2">
      <c r="A5" s="14" t="s">
        <v>9</v>
      </c>
      <c r="B5" s="15"/>
      <c r="C5" s="15"/>
      <c r="D5" s="16">
        <f>D6+D9+D11+D13+D16+D20+D22</f>
        <v>844727307</v>
      </c>
      <c r="E5" s="16">
        <f t="shared" ref="E5:I5" si="0">E6+E9+E11+E13+E16+E20+E22</f>
        <v>662028000</v>
      </c>
      <c r="F5" s="16">
        <f t="shared" si="0"/>
        <v>780517800</v>
      </c>
      <c r="G5" s="16">
        <f t="shared" si="0"/>
        <v>596050000</v>
      </c>
      <c r="H5" s="16">
        <f t="shared" si="0"/>
        <v>754927100</v>
      </c>
      <c r="I5" s="17">
        <f t="shared" si="0"/>
        <v>527041400</v>
      </c>
    </row>
    <row r="6" spans="1:9" ht="20.100000000000001" customHeight="1" x14ac:dyDescent="0.2">
      <c r="A6" s="18" t="s">
        <v>10</v>
      </c>
      <c r="B6" s="19" t="s">
        <v>11</v>
      </c>
      <c r="C6" s="19"/>
      <c r="D6" s="20">
        <f>SUM(D7:D8)</f>
        <v>661263307</v>
      </c>
      <c r="E6" s="20">
        <f t="shared" ref="E6:I6" si="1">SUM(E7:E8)</f>
        <v>457433000</v>
      </c>
      <c r="F6" s="20">
        <f t="shared" si="1"/>
        <v>523792800</v>
      </c>
      <c r="G6" s="20">
        <f t="shared" si="1"/>
        <v>361745000</v>
      </c>
      <c r="H6" s="20">
        <f t="shared" si="1"/>
        <v>296744400</v>
      </c>
      <c r="I6" s="21">
        <f t="shared" si="1"/>
        <v>211315200</v>
      </c>
    </row>
    <row r="7" spans="1:9" ht="20.100000000000001" hidden="1" customHeight="1" x14ac:dyDescent="0.2">
      <c r="A7" s="18"/>
      <c r="B7" s="22" t="s">
        <v>12</v>
      </c>
      <c r="C7" s="23" t="s">
        <v>13</v>
      </c>
      <c r="D7" s="20">
        <v>443917000</v>
      </c>
      <c r="E7" s="20">
        <v>457433000</v>
      </c>
      <c r="F7" s="20">
        <v>523792800</v>
      </c>
      <c r="G7" s="20">
        <v>361745000</v>
      </c>
      <c r="H7" s="24">
        <v>296744400</v>
      </c>
      <c r="I7" s="25">
        <v>211315200</v>
      </c>
    </row>
    <row r="8" spans="1:9" ht="20.100000000000001" hidden="1" customHeight="1" x14ac:dyDescent="0.2">
      <c r="A8" s="18"/>
      <c r="B8" s="22" t="s">
        <v>14</v>
      </c>
      <c r="C8" s="23" t="s">
        <v>15</v>
      </c>
      <c r="D8" s="20">
        <v>217346307</v>
      </c>
      <c r="E8" s="20"/>
      <c r="F8" s="20"/>
      <c r="G8" s="20"/>
      <c r="H8" s="24"/>
      <c r="I8" s="25"/>
    </row>
    <row r="9" spans="1:9" ht="20.100000000000001" customHeight="1" x14ac:dyDescent="0.2">
      <c r="A9" s="18">
        <v>2</v>
      </c>
      <c r="B9" s="26" t="s">
        <v>16</v>
      </c>
      <c r="C9" s="26"/>
      <c r="D9" s="20">
        <f>SUM(D10)</f>
        <v>50550000</v>
      </c>
      <c r="E9" s="20">
        <f t="shared" ref="E9:I9" si="2">SUM(E10)</f>
        <v>46530000</v>
      </c>
      <c r="F9" s="20">
        <f t="shared" si="2"/>
        <v>81430000</v>
      </c>
      <c r="G9" s="20">
        <f t="shared" si="2"/>
        <v>84000000</v>
      </c>
      <c r="H9" s="20">
        <f t="shared" si="2"/>
        <v>78840000</v>
      </c>
      <c r="I9" s="21">
        <f t="shared" si="2"/>
        <v>43841000</v>
      </c>
    </row>
    <row r="10" spans="1:9" ht="20.100000000000001" hidden="1" customHeight="1" x14ac:dyDescent="0.2">
      <c r="A10" s="18"/>
      <c r="B10" s="22" t="s">
        <v>12</v>
      </c>
      <c r="C10" s="27" t="s">
        <v>17</v>
      </c>
      <c r="D10" s="20">
        <v>50550000</v>
      </c>
      <c r="E10" s="20">
        <v>46530000</v>
      </c>
      <c r="F10" s="20">
        <v>81430000</v>
      </c>
      <c r="G10" s="20">
        <v>84000000</v>
      </c>
      <c r="H10" s="24">
        <v>78840000</v>
      </c>
      <c r="I10" s="25">
        <v>43841000</v>
      </c>
    </row>
    <row r="11" spans="1:9" ht="20.100000000000001" customHeight="1" x14ac:dyDescent="0.2">
      <c r="A11" s="18" t="s">
        <v>18</v>
      </c>
      <c r="B11" s="26" t="s">
        <v>19</v>
      </c>
      <c r="C11" s="26"/>
      <c r="D11" s="20">
        <f>SUM(D12)</f>
        <v>29990000</v>
      </c>
      <c r="E11" s="20">
        <f t="shared" ref="E11:I11" si="3">SUM(E12)</f>
        <v>41365000</v>
      </c>
      <c r="F11" s="20">
        <f t="shared" si="3"/>
        <v>38830000</v>
      </c>
      <c r="G11" s="20">
        <f t="shared" si="3"/>
        <v>31150000</v>
      </c>
      <c r="H11" s="20">
        <f t="shared" si="3"/>
        <v>24210000</v>
      </c>
      <c r="I11" s="21">
        <f t="shared" si="3"/>
        <v>17050000</v>
      </c>
    </row>
    <row r="12" spans="1:9" ht="20.100000000000001" hidden="1" customHeight="1" x14ac:dyDescent="0.2">
      <c r="A12" s="18"/>
      <c r="B12" s="22" t="s">
        <v>12</v>
      </c>
      <c r="C12" s="27" t="s">
        <v>21</v>
      </c>
      <c r="D12" s="20">
        <v>29990000</v>
      </c>
      <c r="E12" s="20">
        <v>41365000</v>
      </c>
      <c r="F12" s="20">
        <v>38830000</v>
      </c>
      <c r="G12" s="20">
        <v>31150000</v>
      </c>
      <c r="H12" s="24">
        <v>24210000</v>
      </c>
      <c r="I12" s="25">
        <v>17050000</v>
      </c>
    </row>
    <row r="13" spans="1:9" ht="20.100000000000001" customHeight="1" x14ac:dyDescent="0.2">
      <c r="A13" s="18" t="s">
        <v>23</v>
      </c>
      <c r="B13" s="26" t="s">
        <v>24</v>
      </c>
      <c r="C13" s="26"/>
      <c r="D13" s="20">
        <f>SUM(D14:D15)</f>
        <v>102924000</v>
      </c>
      <c r="E13" s="20">
        <f t="shared" ref="E13:I13" si="4">SUM(E14:E15)</f>
        <v>116700000</v>
      </c>
      <c r="F13" s="20">
        <f t="shared" si="4"/>
        <v>101390000</v>
      </c>
      <c r="G13" s="20">
        <f t="shared" si="4"/>
        <v>74160000</v>
      </c>
      <c r="H13" s="20">
        <f t="shared" si="4"/>
        <v>85001000</v>
      </c>
      <c r="I13" s="21">
        <f t="shared" si="4"/>
        <v>49200000</v>
      </c>
    </row>
    <row r="14" spans="1:9" ht="20.100000000000001" hidden="1" customHeight="1" x14ac:dyDescent="0.2">
      <c r="A14" s="18"/>
      <c r="B14" s="22" t="s">
        <v>12</v>
      </c>
      <c r="C14" s="27" t="s">
        <v>25</v>
      </c>
      <c r="D14" s="20">
        <v>2040000</v>
      </c>
      <c r="E14" s="20">
        <v>3720000</v>
      </c>
      <c r="F14" s="20">
        <v>4190000</v>
      </c>
      <c r="G14" s="20">
        <v>5760000</v>
      </c>
      <c r="H14" s="24"/>
      <c r="I14" s="25"/>
    </row>
    <row r="15" spans="1:9" ht="20.100000000000001" hidden="1" customHeight="1" x14ac:dyDescent="0.2">
      <c r="A15" s="18"/>
      <c r="B15" s="22" t="s">
        <v>14</v>
      </c>
      <c r="C15" s="27" t="s">
        <v>26</v>
      </c>
      <c r="D15" s="20">
        <v>100884000</v>
      </c>
      <c r="E15" s="20">
        <v>112980000</v>
      </c>
      <c r="F15" s="20">
        <v>97200000</v>
      </c>
      <c r="G15" s="20">
        <v>68400000</v>
      </c>
      <c r="H15" s="24">
        <v>85001000</v>
      </c>
      <c r="I15" s="25">
        <v>49200000</v>
      </c>
    </row>
    <row r="16" spans="1:9" ht="20.100000000000001" customHeight="1" x14ac:dyDescent="0.2">
      <c r="A16" s="18" t="s">
        <v>27</v>
      </c>
      <c r="B16" s="26" t="s">
        <v>28</v>
      </c>
      <c r="C16" s="26"/>
      <c r="D16" s="20">
        <f>SUM(D17:D19)</f>
        <v>0</v>
      </c>
      <c r="E16" s="20">
        <f t="shared" ref="E16:I16" si="5">SUM(E17:E19)</f>
        <v>0</v>
      </c>
      <c r="F16" s="20">
        <f t="shared" si="5"/>
        <v>35075000</v>
      </c>
      <c r="G16" s="20">
        <f t="shared" si="5"/>
        <v>44995000</v>
      </c>
      <c r="H16" s="20">
        <f t="shared" si="5"/>
        <v>58950000</v>
      </c>
      <c r="I16" s="21">
        <f t="shared" si="5"/>
        <v>38180000</v>
      </c>
    </row>
    <row r="17" spans="1:9" ht="20.100000000000001" hidden="1" customHeight="1" x14ac:dyDescent="0.2">
      <c r="A17" s="18"/>
      <c r="B17" s="22" t="s">
        <v>12</v>
      </c>
      <c r="C17" s="27" t="s">
        <v>29</v>
      </c>
      <c r="D17" s="20">
        <v>0</v>
      </c>
      <c r="E17" s="28">
        <v>0</v>
      </c>
      <c r="F17" s="20">
        <v>0</v>
      </c>
      <c r="G17" s="20">
        <v>0</v>
      </c>
      <c r="H17" s="24">
        <v>0</v>
      </c>
      <c r="I17" s="25">
        <v>415000</v>
      </c>
    </row>
    <row r="18" spans="1:9" ht="20.100000000000001" hidden="1" customHeight="1" x14ac:dyDescent="0.2">
      <c r="A18" s="18"/>
      <c r="B18" s="22" t="s">
        <v>14</v>
      </c>
      <c r="C18" s="27" t="s">
        <v>30</v>
      </c>
      <c r="D18" s="20">
        <v>0</v>
      </c>
      <c r="E18" s="20">
        <v>0</v>
      </c>
      <c r="F18" s="20">
        <v>18560000</v>
      </c>
      <c r="G18" s="20">
        <v>22788000</v>
      </c>
      <c r="H18" s="24">
        <v>58950000</v>
      </c>
      <c r="I18" s="25">
        <v>24570000</v>
      </c>
    </row>
    <row r="19" spans="1:9" ht="20.100000000000001" hidden="1" customHeight="1" x14ac:dyDescent="0.2">
      <c r="A19" s="18"/>
      <c r="B19" s="22" t="s">
        <v>31</v>
      </c>
      <c r="C19" s="27" t="s">
        <v>32</v>
      </c>
      <c r="D19" s="20">
        <v>0</v>
      </c>
      <c r="E19" s="20">
        <v>0</v>
      </c>
      <c r="F19" s="20">
        <v>16515000</v>
      </c>
      <c r="G19" s="20">
        <v>22207000</v>
      </c>
      <c r="H19" s="24">
        <v>0</v>
      </c>
      <c r="I19" s="25">
        <v>13195000</v>
      </c>
    </row>
    <row r="20" spans="1:9" ht="20.100000000000001" customHeight="1" x14ac:dyDescent="0.2">
      <c r="A20" s="18" t="s">
        <v>33</v>
      </c>
      <c r="B20" s="26" t="s">
        <v>34</v>
      </c>
      <c r="C20" s="26"/>
      <c r="D20" s="20">
        <f>SUM(D21)</f>
        <v>0</v>
      </c>
      <c r="E20" s="20">
        <f t="shared" ref="E20:I20" si="6">SUM(E21)</f>
        <v>0</v>
      </c>
      <c r="F20" s="20">
        <f t="shared" si="6"/>
        <v>0</v>
      </c>
      <c r="G20" s="20">
        <f t="shared" si="6"/>
        <v>0</v>
      </c>
      <c r="H20" s="20">
        <f t="shared" si="6"/>
        <v>154096500</v>
      </c>
      <c r="I20" s="21">
        <f t="shared" si="6"/>
        <v>101200000</v>
      </c>
    </row>
    <row r="21" spans="1:9" ht="20.100000000000001" hidden="1" customHeight="1" x14ac:dyDescent="0.2">
      <c r="A21" s="18"/>
      <c r="B21" s="22" t="s">
        <v>12</v>
      </c>
      <c r="C21" s="27" t="s">
        <v>35</v>
      </c>
      <c r="D21" s="20">
        <v>0</v>
      </c>
      <c r="E21" s="20">
        <v>0</v>
      </c>
      <c r="F21" s="20">
        <v>0</v>
      </c>
      <c r="G21" s="20">
        <v>0</v>
      </c>
      <c r="H21" s="24">
        <v>154096500</v>
      </c>
      <c r="I21" s="25">
        <v>101200000</v>
      </c>
    </row>
    <row r="22" spans="1:9" ht="20.100000000000001" customHeight="1" x14ac:dyDescent="0.2">
      <c r="A22" s="18" t="s">
        <v>36</v>
      </c>
      <c r="B22" s="26" t="s">
        <v>37</v>
      </c>
      <c r="C22" s="26"/>
      <c r="D22" s="20">
        <v>0</v>
      </c>
      <c r="E22" s="20">
        <v>0</v>
      </c>
      <c r="F22" s="20">
        <v>0</v>
      </c>
      <c r="G22" s="20">
        <v>0</v>
      </c>
      <c r="H22" s="24">
        <v>57085200</v>
      </c>
      <c r="I22" s="25">
        <v>66255200</v>
      </c>
    </row>
    <row r="23" spans="1:9" ht="20.100000000000001" customHeight="1" x14ac:dyDescent="0.2">
      <c r="A23" s="14" t="s">
        <v>20</v>
      </c>
      <c r="B23" s="15"/>
      <c r="C23" s="15"/>
      <c r="D23" s="16">
        <f>SUM(D24+D29+D31+D33+D36)</f>
        <v>1084660500</v>
      </c>
      <c r="E23" s="16">
        <f t="shared" ref="E23:I23" si="7">SUM(E24+E29+E31+E33+E36)</f>
        <v>1431933500</v>
      </c>
      <c r="F23" s="16">
        <f t="shared" si="7"/>
        <v>861718650</v>
      </c>
      <c r="G23" s="16">
        <f t="shared" si="7"/>
        <v>1187557950</v>
      </c>
      <c r="H23" s="16">
        <f t="shared" si="7"/>
        <v>758674200</v>
      </c>
      <c r="I23" s="17">
        <f t="shared" si="7"/>
        <v>473796000</v>
      </c>
    </row>
    <row r="24" spans="1:9" ht="20.100000000000001" customHeight="1" x14ac:dyDescent="0.2">
      <c r="A24" s="18" t="s">
        <v>10</v>
      </c>
      <c r="B24" s="26" t="s">
        <v>38</v>
      </c>
      <c r="C24" s="26"/>
      <c r="D24" s="29">
        <f>SUM(D25:D28)</f>
        <v>591566500</v>
      </c>
      <c r="E24" s="29">
        <f t="shared" ref="E24:I24" si="8">SUM(E25:E28)</f>
        <v>557632500</v>
      </c>
      <c r="F24" s="29">
        <f t="shared" si="8"/>
        <v>682147900</v>
      </c>
      <c r="G24" s="29">
        <f t="shared" si="8"/>
        <v>711220700</v>
      </c>
      <c r="H24" s="29">
        <f t="shared" si="8"/>
        <v>682937200</v>
      </c>
      <c r="I24" s="30">
        <f t="shared" si="8"/>
        <v>418600000</v>
      </c>
    </row>
    <row r="25" spans="1:9" ht="20.100000000000001" hidden="1" customHeight="1" x14ac:dyDescent="0.3">
      <c r="A25" s="18"/>
      <c r="B25" s="22" t="s">
        <v>12</v>
      </c>
      <c r="C25" s="27" t="s">
        <v>39</v>
      </c>
      <c r="D25" s="31">
        <v>0</v>
      </c>
      <c r="E25" s="29">
        <v>0</v>
      </c>
      <c r="F25" s="29">
        <v>0</v>
      </c>
      <c r="G25" s="29">
        <v>0</v>
      </c>
      <c r="H25" s="32">
        <v>0</v>
      </c>
      <c r="I25" s="33">
        <v>0</v>
      </c>
    </row>
    <row r="26" spans="1:9" ht="20.100000000000001" hidden="1" customHeight="1" x14ac:dyDescent="0.2">
      <c r="A26" s="18"/>
      <c r="B26" s="22" t="s">
        <v>14</v>
      </c>
      <c r="C26" s="27" t="s">
        <v>40</v>
      </c>
      <c r="D26" s="29">
        <v>555212500</v>
      </c>
      <c r="E26" s="29">
        <v>36020000</v>
      </c>
      <c r="F26" s="29">
        <v>60297900</v>
      </c>
      <c r="G26" s="29">
        <v>357935700</v>
      </c>
      <c r="H26" s="32">
        <v>682937200</v>
      </c>
      <c r="I26" s="33">
        <v>302125000</v>
      </c>
    </row>
    <row r="27" spans="1:9" ht="20.100000000000001" hidden="1" customHeight="1" x14ac:dyDescent="0.2">
      <c r="A27" s="18"/>
      <c r="B27" s="22" t="s">
        <v>31</v>
      </c>
      <c r="C27" s="27" t="s">
        <v>41</v>
      </c>
      <c r="D27" s="29">
        <v>12979000</v>
      </c>
      <c r="E27" s="29">
        <v>471712500</v>
      </c>
      <c r="F27" s="29">
        <v>575700000</v>
      </c>
      <c r="G27" s="29">
        <v>298100000</v>
      </c>
      <c r="H27" s="32"/>
      <c r="I27" s="33">
        <v>107475000</v>
      </c>
    </row>
    <row r="28" spans="1:9" ht="20.100000000000001" hidden="1" customHeight="1" x14ac:dyDescent="0.2">
      <c r="A28" s="18"/>
      <c r="B28" s="22" t="s">
        <v>42</v>
      </c>
      <c r="C28" s="27" t="s">
        <v>43</v>
      </c>
      <c r="D28" s="29">
        <v>23375000</v>
      </c>
      <c r="E28" s="29">
        <v>49900000</v>
      </c>
      <c r="F28" s="29">
        <v>46150000</v>
      </c>
      <c r="G28" s="29">
        <v>55185000</v>
      </c>
      <c r="H28" s="32"/>
      <c r="I28" s="33">
        <v>9000000</v>
      </c>
    </row>
    <row r="29" spans="1:9" ht="20.100000000000001" customHeight="1" x14ac:dyDescent="0.2">
      <c r="A29" s="18" t="s">
        <v>44</v>
      </c>
      <c r="B29" s="26" t="s">
        <v>45</v>
      </c>
      <c r="C29" s="26"/>
      <c r="D29" s="29">
        <f>SUM(D30)</f>
        <v>7053000</v>
      </c>
      <c r="E29" s="29">
        <f t="shared" ref="E29:I29" si="9">SUM(E30)</f>
        <v>6330000</v>
      </c>
      <c r="F29" s="29">
        <f t="shared" si="9"/>
        <v>9039000</v>
      </c>
      <c r="G29" s="29">
        <f t="shared" si="9"/>
        <v>8676000</v>
      </c>
      <c r="H29" s="29">
        <f t="shared" si="9"/>
        <v>4800000</v>
      </c>
      <c r="I29" s="30">
        <f t="shared" si="9"/>
        <v>2763000</v>
      </c>
    </row>
    <row r="30" spans="1:9" ht="20.100000000000001" hidden="1" customHeight="1" x14ac:dyDescent="0.2">
      <c r="A30" s="18"/>
      <c r="B30" s="22" t="s">
        <v>12</v>
      </c>
      <c r="C30" s="27" t="s">
        <v>46</v>
      </c>
      <c r="D30" s="29">
        <v>7053000</v>
      </c>
      <c r="E30" s="29">
        <v>6330000</v>
      </c>
      <c r="F30" s="29">
        <v>9039000</v>
      </c>
      <c r="G30" s="29">
        <v>8676000</v>
      </c>
      <c r="H30" s="32">
        <v>4800000</v>
      </c>
      <c r="I30" s="33">
        <v>2763000</v>
      </c>
    </row>
    <row r="31" spans="1:9" ht="20.100000000000001" customHeight="1" x14ac:dyDescent="0.2">
      <c r="A31" s="18" t="s">
        <v>18</v>
      </c>
      <c r="B31" s="26" t="s">
        <v>47</v>
      </c>
      <c r="C31" s="26"/>
      <c r="D31" s="29">
        <f>SUM(D32)</f>
        <v>27690000</v>
      </c>
      <c r="E31" s="29">
        <f t="shared" ref="E31:I31" si="10">SUM(E32)</f>
        <v>26035000</v>
      </c>
      <c r="F31" s="29">
        <f t="shared" si="10"/>
        <v>10078000</v>
      </c>
      <c r="G31" s="29">
        <f t="shared" si="10"/>
        <v>2430000</v>
      </c>
      <c r="H31" s="29">
        <f t="shared" si="10"/>
        <v>0</v>
      </c>
      <c r="I31" s="30">
        <f t="shared" si="10"/>
        <v>0</v>
      </c>
    </row>
    <row r="32" spans="1:9" ht="20.100000000000001" hidden="1" customHeight="1" x14ac:dyDescent="0.2">
      <c r="A32" s="18"/>
      <c r="B32" s="22" t="s">
        <v>12</v>
      </c>
      <c r="C32" s="27" t="s">
        <v>48</v>
      </c>
      <c r="D32" s="29">
        <v>27690000</v>
      </c>
      <c r="E32" s="29">
        <v>26035000</v>
      </c>
      <c r="F32" s="29">
        <v>10078000</v>
      </c>
      <c r="G32" s="29">
        <v>2430000</v>
      </c>
      <c r="H32" s="32"/>
      <c r="I32" s="33"/>
    </row>
    <row r="33" spans="1:9" ht="20.100000000000001" customHeight="1" x14ac:dyDescent="0.2">
      <c r="A33" s="18" t="s">
        <v>23</v>
      </c>
      <c r="B33" s="26" t="s">
        <v>49</v>
      </c>
      <c r="C33" s="26"/>
      <c r="D33" s="29">
        <f>SUM(D34)</f>
        <v>365000000</v>
      </c>
      <c r="E33" s="29">
        <f t="shared" ref="E33:I33" si="11">SUM(E34)</f>
        <v>766088000</v>
      </c>
      <c r="F33" s="29">
        <f t="shared" si="11"/>
        <v>37023750</v>
      </c>
      <c r="G33" s="29">
        <f t="shared" si="11"/>
        <v>406746250</v>
      </c>
      <c r="H33" s="29">
        <f t="shared" si="11"/>
        <v>0</v>
      </c>
      <c r="I33" s="30">
        <f t="shared" si="11"/>
        <v>0</v>
      </c>
    </row>
    <row r="34" spans="1:9" ht="20.100000000000001" hidden="1" customHeight="1" x14ac:dyDescent="0.2">
      <c r="A34" s="18"/>
      <c r="B34" s="22" t="s">
        <v>12</v>
      </c>
      <c r="C34" s="27" t="s">
        <v>50</v>
      </c>
      <c r="D34" s="29">
        <v>365000000</v>
      </c>
      <c r="E34" s="29">
        <v>766088000</v>
      </c>
      <c r="F34" s="29">
        <v>37023750</v>
      </c>
      <c r="G34" s="29">
        <v>406746250</v>
      </c>
      <c r="H34" s="32"/>
      <c r="I34" s="33"/>
    </row>
    <row r="35" spans="1:9" ht="20.100000000000001" hidden="1" customHeight="1" x14ac:dyDescent="0.2">
      <c r="A35" s="18"/>
      <c r="B35" s="22" t="s">
        <v>14</v>
      </c>
      <c r="C35" s="27" t="s">
        <v>51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30">
        <v>0</v>
      </c>
    </row>
    <row r="36" spans="1:9" ht="20.100000000000001" customHeight="1" x14ac:dyDescent="0.2">
      <c r="A36" s="18" t="s">
        <v>27</v>
      </c>
      <c r="B36" s="26" t="s">
        <v>52</v>
      </c>
      <c r="C36" s="26"/>
      <c r="D36" s="29">
        <f>SUM(D37)</f>
        <v>93351000</v>
      </c>
      <c r="E36" s="29">
        <f t="shared" ref="E36:I36" si="12">SUM(E37)</f>
        <v>75848000</v>
      </c>
      <c r="F36" s="29">
        <f t="shared" si="12"/>
        <v>123430000</v>
      </c>
      <c r="G36" s="29">
        <f t="shared" si="12"/>
        <v>58485000</v>
      </c>
      <c r="H36" s="29">
        <f t="shared" si="12"/>
        <v>70937000</v>
      </c>
      <c r="I36" s="30">
        <f t="shared" si="12"/>
        <v>52433000</v>
      </c>
    </row>
    <row r="37" spans="1:9" ht="20.100000000000001" hidden="1" customHeight="1" x14ac:dyDescent="0.2">
      <c r="A37" s="18"/>
      <c r="B37" s="22" t="s">
        <v>12</v>
      </c>
      <c r="C37" s="23" t="s">
        <v>53</v>
      </c>
      <c r="D37" s="29">
        <v>93351000</v>
      </c>
      <c r="E37" s="29">
        <v>75848000</v>
      </c>
      <c r="F37" s="29">
        <v>123430000</v>
      </c>
      <c r="G37" s="29">
        <v>58485000</v>
      </c>
      <c r="H37" s="32">
        <v>70937000</v>
      </c>
      <c r="I37" s="33">
        <v>52433000</v>
      </c>
    </row>
    <row r="38" spans="1:9" ht="20.100000000000001" customHeight="1" x14ac:dyDescent="0.2">
      <c r="A38" s="34" t="s">
        <v>22</v>
      </c>
      <c r="B38" s="35"/>
      <c r="C38" s="35"/>
      <c r="D38" s="36">
        <f>SUM(D39+D41+D43+D46+D48)</f>
        <v>705116300</v>
      </c>
      <c r="E38" s="36">
        <f t="shared" ref="E38:I38" si="13">SUM(E39+E41+E43+E46+E48)</f>
        <v>581410900</v>
      </c>
      <c r="F38" s="36">
        <f t="shared" si="13"/>
        <v>412245470</v>
      </c>
      <c r="G38" s="36">
        <f t="shared" si="13"/>
        <v>496088600</v>
      </c>
      <c r="H38" s="36">
        <f t="shared" si="13"/>
        <v>428607800</v>
      </c>
      <c r="I38" s="37">
        <f t="shared" si="13"/>
        <v>624428000</v>
      </c>
    </row>
    <row r="39" spans="1:9" ht="20.100000000000001" customHeight="1" x14ac:dyDescent="0.2">
      <c r="A39" s="38" t="s">
        <v>10</v>
      </c>
      <c r="B39" s="26" t="s">
        <v>54</v>
      </c>
      <c r="C39" s="26"/>
      <c r="D39" s="39">
        <f>SUM(D40)</f>
        <v>361202300</v>
      </c>
      <c r="E39" s="39">
        <f t="shared" ref="E39:I39" si="14">SUM(E40)</f>
        <v>294224500</v>
      </c>
      <c r="F39" s="39">
        <f t="shared" si="14"/>
        <v>253989050</v>
      </c>
      <c r="G39" s="39">
        <f t="shared" si="14"/>
        <v>400156200</v>
      </c>
      <c r="H39" s="39">
        <f t="shared" si="14"/>
        <v>292693800</v>
      </c>
      <c r="I39" s="40">
        <f t="shared" si="14"/>
        <v>397830800</v>
      </c>
    </row>
    <row r="40" spans="1:9" ht="20.100000000000001" hidden="1" customHeight="1" x14ac:dyDescent="0.2">
      <c r="A40" s="41"/>
      <c r="B40" s="22" t="s">
        <v>12</v>
      </c>
      <c r="C40" s="23" t="s">
        <v>55</v>
      </c>
      <c r="D40" s="20">
        <v>361202300</v>
      </c>
      <c r="E40" s="20">
        <v>294224500</v>
      </c>
      <c r="F40" s="20">
        <v>253989050</v>
      </c>
      <c r="G40" s="20">
        <v>400156200</v>
      </c>
      <c r="H40" s="24">
        <v>292693800</v>
      </c>
      <c r="I40" s="25">
        <v>397830800</v>
      </c>
    </row>
    <row r="41" spans="1:9" ht="20.100000000000001" customHeight="1" x14ac:dyDescent="0.2">
      <c r="A41" s="18" t="s">
        <v>44</v>
      </c>
      <c r="B41" s="26" t="s">
        <v>56</v>
      </c>
      <c r="C41" s="26"/>
      <c r="D41" s="39">
        <f>SUM(D42)</f>
        <v>1050000</v>
      </c>
      <c r="E41" s="39">
        <f t="shared" ref="E41:I41" si="15">SUM(E42)</f>
        <v>0</v>
      </c>
      <c r="F41" s="39">
        <f t="shared" si="15"/>
        <v>0</v>
      </c>
      <c r="G41" s="39">
        <f t="shared" si="15"/>
        <v>0</v>
      </c>
      <c r="H41" s="39">
        <f t="shared" si="15"/>
        <v>0</v>
      </c>
      <c r="I41" s="40">
        <f t="shared" si="15"/>
        <v>0</v>
      </c>
    </row>
    <row r="42" spans="1:9" ht="20.100000000000001" hidden="1" customHeight="1" x14ac:dyDescent="0.2">
      <c r="A42" s="18"/>
      <c r="B42" s="22" t="s">
        <v>12</v>
      </c>
      <c r="C42" s="23" t="s">
        <v>57</v>
      </c>
      <c r="D42" s="20">
        <v>1050000</v>
      </c>
      <c r="E42" s="20" t="s">
        <v>58</v>
      </c>
      <c r="F42" s="20" t="s">
        <v>59</v>
      </c>
      <c r="G42" s="20" t="s">
        <v>59</v>
      </c>
      <c r="H42" s="20" t="s">
        <v>59</v>
      </c>
      <c r="I42" s="21"/>
    </row>
    <row r="43" spans="1:9" ht="20.100000000000001" customHeight="1" x14ac:dyDescent="0.2">
      <c r="A43" s="18" t="s">
        <v>18</v>
      </c>
      <c r="B43" s="26" t="s">
        <v>60</v>
      </c>
      <c r="C43" s="26"/>
      <c r="D43" s="20">
        <f>SUM(D44:D45)</f>
        <v>339189000</v>
      </c>
      <c r="E43" s="20">
        <f t="shared" ref="E43:I43" si="16">SUM(E44:E45)</f>
        <v>283961400</v>
      </c>
      <c r="F43" s="20">
        <f t="shared" si="16"/>
        <v>157356420</v>
      </c>
      <c r="G43" s="20">
        <f t="shared" si="16"/>
        <v>0</v>
      </c>
      <c r="H43" s="20">
        <f t="shared" si="16"/>
        <v>0</v>
      </c>
      <c r="I43" s="21">
        <f t="shared" si="16"/>
        <v>0</v>
      </c>
    </row>
    <row r="44" spans="1:9" ht="20.100000000000001" hidden="1" customHeight="1" x14ac:dyDescent="0.2">
      <c r="A44" s="18"/>
      <c r="B44" s="22" t="s">
        <v>12</v>
      </c>
      <c r="C44" s="23" t="s">
        <v>61</v>
      </c>
      <c r="D44" s="20">
        <v>116923000</v>
      </c>
      <c r="E44" s="20">
        <v>162580400</v>
      </c>
      <c r="F44" s="20">
        <v>51065420</v>
      </c>
      <c r="G44" s="20" t="s">
        <v>59</v>
      </c>
      <c r="H44" s="20" t="s">
        <v>59</v>
      </c>
      <c r="I44" s="21"/>
    </row>
    <row r="45" spans="1:9" ht="20.100000000000001" hidden="1" customHeight="1" x14ac:dyDescent="0.2">
      <c r="A45" s="18"/>
      <c r="B45" s="22" t="s">
        <v>14</v>
      </c>
      <c r="C45" s="23" t="s">
        <v>62</v>
      </c>
      <c r="D45" s="20">
        <v>222266000</v>
      </c>
      <c r="E45" s="20">
        <v>121381000</v>
      </c>
      <c r="F45" s="20">
        <v>106291000</v>
      </c>
      <c r="G45" s="20"/>
      <c r="H45" s="20"/>
      <c r="I45" s="21"/>
    </row>
    <row r="46" spans="1:9" ht="20.100000000000001" customHeight="1" x14ac:dyDescent="0.2">
      <c r="A46" s="18" t="s">
        <v>23</v>
      </c>
      <c r="B46" s="26" t="s">
        <v>63</v>
      </c>
      <c r="C46" s="26"/>
      <c r="D46" s="39">
        <f>SUM(D47)</f>
        <v>3675000</v>
      </c>
      <c r="E46" s="39">
        <f t="shared" ref="E46:I46" si="17">SUM(E47)</f>
        <v>3225000</v>
      </c>
      <c r="F46" s="39">
        <f t="shared" si="17"/>
        <v>900000</v>
      </c>
      <c r="G46" s="39">
        <f t="shared" si="17"/>
        <v>0</v>
      </c>
      <c r="H46" s="39">
        <f t="shared" si="17"/>
        <v>0</v>
      </c>
      <c r="I46" s="40">
        <f t="shared" si="17"/>
        <v>0</v>
      </c>
    </row>
    <row r="47" spans="1:9" ht="20.100000000000001" hidden="1" customHeight="1" x14ac:dyDescent="0.2">
      <c r="A47" s="18"/>
      <c r="B47" s="22" t="s">
        <v>12</v>
      </c>
      <c r="C47" s="23" t="s">
        <v>64</v>
      </c>
      <c r="D47" s="20">
        <v>3675000</v>
      </c>
      <c r="E47" s="20">
        <v>3225000</v>
      </c>
      <c r="F47" s="20">
        <v>900000</v>
      </c>
      <c r="G47" s="20" t="s">
        <v>59</v>
      </c>
      <c r="H47" s="20" t="s">
        <v>59</v>
      </c>
      <c r="I47" s="21"/>
    </row>
    <row r="48" spans="1:9" ht="20.100000000000001" customHeight="1" x14ac:dyDescent="0.2">
      <c r="A48" s="18" t="s">
        <v>27</v>
      </c>
      <c r="B48" s="26" t="s">
        <v>65</v>
      </c>
      <c r="C48" s="26"/>
      <c r="D48" s="39">
        <f>SUM(D49)</f>
        <v>0</v>
      </c>
      <c r="E48" s="39">
        <f t="shared" ref="E48:I48" si="18">SUM(E49)</f>
        <v>0</v>
      </c>
      <c r="F48" s="39">
        <f t="shared" si="18"/>
        <v>0</v>
      </c>
      <c r="G48" s="39">
        <f t="shared" si="18"/>
        <v>95932400</v>
      </c>
      <c r="H48" s="39">
        <f t="shared" si="18"/>
        <v>135914000</v>
      </c>
      <c r="I48" s="40">
        <f t="shared" si="18"/>
        <v>226597200</v>
      </c>
    </row>
    <row r="49" spans="1:9" ht="20.100000000000001" hidden="1" customHeight="1" x14ac:dyDescent="0.2">
      <c r="A49" s="18"/>
      <c r="B49" s="22" t="s">
        <v>12</v>
      </c>
      <c r="C49" s="23" t="s">
        <v>66</v>
      </c>
      <c r="D49" s="20">
        <v>0</v>
      </c>
      <c r="E49" s="20" t="s">
        <v>58</v>
      </c>
      <c r="F49" s="20" t="s">
        <v>59</v>
      </c>
      <c r="G49" s="20">
        <v>95932400</v>
      </c>
      <c r="H49" s="24">
        <v>135914000</v>
      </c>
      <c r="I49" s="25">
        <v>226597200</v>
      </c>
    </row>
    <row r="50" spans="1:9" ht="31.5" customHeight="1" x14ac:dyDescent="0.2">
      <c r="A50" s="42" t="s">
        <v>67</v>
      </c>
      <c r="B50" s="43"/>
      <c r="C50" s="43"/>
      <c r="D50" s="44">
        <f t="shared" ref="D50:I50" si="19">D5+D23+D38</f>
        <v>2634504107</v>
      </c>
      <c r="E50" s="44">
        <f t="shared" si="19"/>
        <v>2675372400</v>
      </c>
      <c r="F50" s="44">
        <f t="shared" si="19"/>
        <v>2054481920</v>
      </c>
      <c r="G50" s="44">
        <f t="shared" si="19"/>
        <v>2279696550</v>
      </c>
      <c r="H50" s="44">
        <f t="shared" si="19"/>
        <v>1942209100</v>
      </c>
      <c r="I50" s="45">
        <f t="shared" si="19"/>
        <v>1625265400</v>
      </c>
    </row>
  </sheetData>
  <mergeCells count="24">
    <mergeCell ref="A50:C50"/>
    <mergeCell ref="A38:C38"/>
    <mergeCell ref="B39:C39"/>
    <mergeCell ref="B41:C41"/>
    <mergeCell ref="B43:C43"/>
    <mergeCell ref="B46:C46"/>
    <mergeCell ref="B48:C48"/>
    <mergeCell ref="A23:C23"/>
    <mergeCell ref="B24:C24"/>
    <mergeCell ref="B29:C29"/>
    <mergeCell ref="B31:C31"/>
    <mergeCell ref="B33:C33"/>
    <mergeCell ref="B36:C36"/>
    <mergeCell ref="B9:C9"/>
    <mergeCell ref="B11:C11"/>
    <mergeCell ref="B13:C13"/>
    <mergeCell ref="B16:C16"/>
    <mergeCell ref="B20:C20"/>
    <mergeCell ref="B22:C22"/>
    <mergeCell ref="A1:I1"/>
    <mergeCell ref="A3:C3"/>
    <mergeCell ref="B4:C4"/>
    <mergeCell ref="A5:C5"/>
    <mergeCell ref="B6:C6"/>
  </mergeCells>
  <pageMargins left="0.7" right="0.7" top="0.75" bottom="0.75" header="0.3" footer="0.3"/>
  <pageSetup scale="62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Retribusi</vt:lpstr>
      <vt:lpstr>Retribusi!Print_Area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2022-01-25T03:38:43Z</dcterms:created>
  <dcterms:modified xsi:type="dcterms:W3CDTF">2022-01-25T03:41:21Z</dcterms:modified>
</cp:coreProperties>
</file>